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<sst xmlns="http://schemas.openxmlformats.org/spreadsheetml/2006/main" count="33" uniqueCount="27">
  <si>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Lt</t>
  </si>
  <si>
    <t>Li</t>
  </si>
  <si>
    <t>Pi</t>
  </si>
  <si>
    <t>180/Pi</t>
  </si>
  <si>
    <t>Pi/180</t>
  </si>
  <si>
    <t>Cleveland Cloudster Plans</t>
  </si>
  <si>
    <t>J</t>
  </si>
  <si>
    <t xml:space="preserve">Sin d </t>
  </si>
  <si>
    <t>d</t>
  </si>
  <si>
    <t>c</t>
  </si>
  <si>
    <t>Li Elevation = (1.5)</t>
  </si>
  <si>
    <t>Lt Elevation = (4.5)</t>
  </si>
  <si>
    <t>Jim Adams Cloudster Plans</t>
  </si>
  <si>
    <t>Semi-Span</t>
  </si>
  <si>
    <t>Ratio</t>
  </si>
  <si>
    <t>b/2</t>
  </si>
  <si>
    <t>Ratio(Lt/b/2)</t>
  </si>
  <si>
    <t>Li'</t>
  </si>
  <si>
    <t>Sin d</t>
  </si>
  <si>
    <t>Hi'</t>
  </si>
  <si>
    <t>Sin c</t>
  </si>
  <si>
    <t>Ht</t>
  </si>
  <si>
    <t>1/2 c/s</t>
  </si>
  <si>
    <t>Rib Spacing</t>
  </si>
  <si>
    <t>TCW</t>
  </si>
  <si>
    <t>(4) Dihedral Angle (d) = 6.756 Deg</t>
  </si>
  <si>
    <t>(6) Polyhedral Angle (d) = 13.701Deg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</si>
</sst>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0.0000"/>
    <numFmt numFmtId="168" formatCode="0.00000"/>
    <numFmt numFmtId="169" formatCode="0.000000"/>
    <numFmt numFmtId="170" formatCode="0.000000000"/>
    <numFmt numFmtId="171" formatCode="0.00000000"/>
    <numFmt numFmtId="172" formatCode="0.000000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5" fontId="2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1">
      <selection activeCell="I32" sqref="I32"/>
    </sheetView>
  </sheetViews>
  <sheetFormatPr defaultColWidth="9.140625" defaultRowHeight="12.75"/>
  <cols>
    <col min="2" max="2" width="9.57421875" style="0" customWidth="1"/>
    <col min="3" max="3" width="6.57421875" style="0" customWidth="1"/>
    <col min="4" max="4" width="6.7109375" style="0" customWidth="1"/>
    <col min="6" max="6" width="9.421875" style="0" customWidth="1"/>
    <col min="9" max="9" width="9.421875" style="0" bestFit="1" customWidth="1"/>
  </cols>
  <sheetData>
    <row r="2" spans="4:9" ht="15.75">
      <c r="D2" s="9" t="s">
        <v>5</v>
      </c>
      <c r="I2" s="4" t="s">
        <v>24</v>
      </c>
    </row>
    <row r="3" spans="5:9" ht="12.75">
      <c r="E3" s="4" t="s">
        <v>10</v>
      </c>
      <c r="I3" s="14">
        <v>40164</v>
      </c>
    </row>
    <row r="4" ht="12.75">
      <c r="E4" s="4" t="s">
        <v>11</v>
      </c>
    </row>
    <row r="5" ht="12.75">
      <c r="B5" s="1"/>
    </row>
    <row r="6" spans="1:8" ht="12.75">
      <c r="A6" s="2"/>
      <c r="B6" s="2"/>
      <c r="F6" s="16" t="s">
        <v>2</v>
      </c>
      <c r="G6" s="16" t="s">
        <v>3</v>
      </c>
      <c r="H6" s="16" t="s">
        <v>4</v>
      </c>
    </row>
    <row r="7" spans="1:8" ht="12.75">
      <c r="A7" s="7"/>
      <c r="B7" s="1"/>
      <c r="F7" s="20">
        <f>PI()</f>
        <v>3.141592653589793</v>
      </c>
      <c r="G7" s="20">
        <f>180/F7</f>
        <v>57.29577951308232</v>
      </c>
      <c r="H7" s="20">
        <f>F7/180</f>
        <v>0.017453292519943295</v>
      </c>
    </row>
    <row r="8" spans="1:2" ht="12.75">
      <c r="A8" s="1"/>
      <c r="B8" s="1"/>
    </row>
    <row r="9" spans="1:8" ht="12.75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6</v>
      </c>
      <c r="G9" s="6"/>
      <c r="H9" s="3"/>
    </row>
    <row r="10" spans="1:8" ht="12.75">
      <c r="A10" s="17" t="s">
        <v>1</v>
      </c>
      <c r="B10" s="16" t="s">
        <v>0</v>
      </c>
      <c r="C10" s="18" t="s">
        <v>7</v>
      </c>
      <c r="D10" s="18" t="s">
        <v>8</v>
      </c>
      <c r="E10" s="18" t="s">
        <v>6</v>
      </c>
      <c r="F10" s="18" t="s">
        <v>9</v>
      </c>
      <c r="G10" s="10"/>
      <c r="H10" s="4"/>
    </row>
    <row r="11" spans="1:10" ht="12.75">
      <c r="A11" s="19">
        <v>12.75</v>
      </c>
      <c r="B11" s="19">
        <v>12.875</v>
      </c>
      <c r="C11" s="19">
        <f>1.5/A11</f>
        <v>0.11764705882352941</v>
      </c>
      <c r="D11" s="19">
        <f>ASIN(C11)*G7</f>
        <v>6.756327030587828</v>
      </c>
      <c r="E11" s="19">
        <f>ASIN(4.5/B11)*G7</f>
        <v>20.457626507052858</v>
      </c>
      <c r="F11" s="19">
        <f>E11-D11</f>
        <v>13.70129947646503</v>
      </c>
      <c r="G11" s="5"/>
      <c r="H11" s="5"/>
      <c r="I11" s="1"/>
      <c r="J11" s="1"/>
    </row>
    <row r="12" spans="1:10" ht="12.75">
      <c r="A12" s="5"/>
      <c r="B12" s="5"/>
      <c r="C12" s="5"/>
      <c r="D12" s="5"/>
      <c r="E12" s="5"/>
      <c r="F12" s="5"/>
      <c r="G12" s="5"/>
      <c r="H12" s="5"/>
      <c r="I12" s="1"/>
      <c r="J12" s="1"/>
    </row>
    <row r="13" spans="1:10" ht="12.75">
      <c r="A13" s="3"/>
      <c r="B13" s="3"/>
      <c r="C13" s="3"/>
      <c r="D13" s="3"/>
      <c r="F13" t="s">
        <v>25</v>
      </c>
      <c r="G13" s="5"/>
      <c r="H13" s="5"/>
      <c r="I13" s="1"/>
      <c r="J13" s="1"/>
    </row>
    <row r="14" spans="1:10" ht="12.75">
      <c r="A14" s="16" t="s">
        <v>15</v>
      </c>
      <c r="B14" s="16" t="s">
        <v>16</v>
      </c>
      <c r="C14" s="10"/>
      <c r="D14" s="5"/>
      <c r="F14" s="6"/>
      <c r="G14" s="5"/>
      <c r="H14" s="5"/>
      <c r="I14" s="1"/>
      <c r="J14" s="1"/>
    </row>
    <row r="15" spans="1:10" ht="12.75">
      <c r="A15" s="21">
        <f>12.875+12.75</f>
        <v>25.625</v>
      </c>
      <c r="B15" s="19">
        <f>12.875/(12.875+12.75)</f>
        <v>0.5024390243902439</v>
      </c>
      <c r="C15" s="5"/>
      <c r="D15" s="5"/>
      <c r="F15" t="s">
        <v>26</v>
      </c>
      <c r="G15" s="5"/>
      <c r="H15" s="5"/>
      <c r="I15" s="1"/>
      <c r="J15" s="1"/>
    </row>
    <row r="16" spans="1:10" ht="12.75">
      <c r="A16" s="5"/>
      <c r="C16" s="5"/>
      <c r="D16" s="5"/>
      <c r="E16" s="5"/>
      <c r="F16" s="5"/>
      <c r="G16" s="5"/>
      <c r="H16" s="5"/>
      <c r="I16" s="1"/>
      <c r="J16" s="1"/>
    </row>
    <row r="17" spans="1:10" ht="12.75">
      <c r="A17" s="5"/>
      <c r="C17" s="5"/>
      <c r="D17" s="5"/>
      <c r="E17" s="5"/>
      <c r="F17" s="5"/>
      <c r="G17" s="5"/>
      <c r="H17" s="5"/>
      <c r="I17" s="1"/>
      <c r="J17" s="1"/>
    </row>
    <row r="18" spans="1:10" ht="15.75">
      <c r="A18" s="5"/>
      <c r="C18" s="5"/>
      <c r="D18" s="9" t="s">
        <v>12</v>
      </c>
      <c r="E18" s="5"/>
      <c r="F18" s="5"/>
      <c r="G18" s="5"/>
      <c r="H18" s="5"/>
      <c r="I18" s="1"/>
      <c r="J18" s="1"/>
    </row>
    <row r="19" spans="1:10" ht="12.75">
      <c r="A19" s="11"/>
      <c r="B19" s="4"/>
      <c r="C19" s="5"/>
      <c r="D19" s="5"/>
      <c r="E19" s="5"/>
      <c r="F19" s="5"/>
      <c r="G19" s="5"/>
      <c r="H19" s="5"/>
      <c r="I19" s="1"/>
      <c r="J19" s="1"/>
    </row>
    <row r="20" spans="1:8" ht="12.75">
      <c r="A20" s="8"/>
      <c r="B20" s="4"/>
      <c r="C20" s="4"/>
      <c r="F20" s="16" t="s">
        <v>2</v>
      </c>
      <c r="G20" s="16" t="s">
        <v>3</v>
      </c>
      <c r="H20" s="16" t="s">
        <v>4</v>
      </c>
    </row>
    <row r="21" spans="1:8" ht="12.75">
      <c r="A21" s="8"/>
      <c r="B21" s="4"/>
      <c r="C21" s="4"/>
      <c r="F21" s="20">
        <f>PI()</f>
        <v>3.141592653589793</v>
      </c>
      <c r="G21" s="20">
        <f>180/F21</f>
        <v>57.29577951308232</v>
      </c>
      <c r="H21" s="20">
        <f>F21/180</f>
        <v>0.017453292519943295</v>
      </c>
    </row>
    <row r="22" spans="1:8" ht="12.75">
      <c r="A22" s="8"/>
      <c r="B22" s="4"/>
      <c r="C22" s="4"/>
      <c r="D22" s="12"/>
      <c r="E22" s="12"/>
      <c r="F22" s="12"/>
      <c r="G22" s="12"/>
      <c r="H22" s="4"/>
    </row>
    <row r="23" spans="1:6" ht="12.75">
      <c r="A23" s="16" t="s">
        <v>13</v>
      </c>
      <c r="B23" s="16" t="s">
        <v>14</v>
      </c>
      <c r="C23" s="16" t="s">
        <v>0</v>
      </c>
      <c r="D23" s="16" t="s">
        <v>1</v>
      </c>
      <c r="E23" s="16" t="s">
        <v>17</v>
      </c>
      <c r="F23" s="22" t="s">
        <v>18</v>
      </c>
    </row>
    <row r="24" spans="1:6" ht="12.75">
      <c r="A24" s="19">
        <f>23+15/16</f>
        <v>23.9375</v>
      </c>
      <c r="B24" s="19">
        <f>12.875/(12.875+12.75)</f>
        <v>0.5024390243902439</v>
      </c>
      <c r="C24" s="19">
        <f>A24*B24</f>
        <v>12.027134146341464</v>
      </c>
      <c r="D24" s="19">
        <f>A24-C24</f>
        <v>11.910365853658536</v>
      </c>
      <c r="E24" s="19">
        <f>10+11/16</f>
        <v>10.6875</v>
      </c>
      <c r="F24" s="19">
        <f>C11</f>
        <v>0.11764705882352941</v>
      </c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22" t="s">
        <v>19</v>
      </c>
      <c r="B26" s="22" t="s">
        <v>9</v>
      </c>
      <c r="C26" s="22" t="s">
        <v>20</v>
      </c>
      <c r="D26" s="22" t="s">
        <v>21</v>
      </c>
      <c r="E26" s="16" t="s">
        <v>22</v>
      </c>
      <c r="F26" s="18" t="s">
        <v>23</v>
      </c>
      <c r="G26" s="1"/>
      <c r="H26" s="1"/>
      <c r="I26" s="1"/>
      <c r="J26" s="1"/>
    </row>
    <row r="27" spans="1:6" ht="12.75">
      <c r="A27" s="19">
        <f>E24*F24</f>
        <v>1.2573529411764706</v>
      </c>
      <c r="B27" s="19">
        <f>F11</f>
        <v>13.70129947646503</v>
      </c>
      <c r="C27" s="19">
        <f>SIN(B27*H21)</f>
        <v>0.23686018087754715</v>
      </c>
      <c r="D27" s="19">
        <f>C24*C27</f>
        <v>2.848749169340963</v>
      </c>
      <c r="E27" s="19">
        <f>D24-E24</f>
        <v>1.2228658536585364</v>
      </c>
      <c r="F27" s="19">
        <f>E24/6</f>
        <v>1.78125</v>
      </c>
    </row>
    <row r="30" ht="12.75">
      <c r="B30" s="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Tandy C. Walker</dc:creator>
  <cp:keywords/>
  <dc:description/>
  <cp:lastModifiedBy>Tandy C. Walker</cp:lastModifiedBy>
  <cp:lastPrinted>2008-04-19T19:06:17Z</cp:lastPrinted>
  <dcterms:created xsi:type="dcterms:W3CDTF">2004-11-13T17:56:55Z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